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6525" activeTab="0"/>
  </bookViews>
  <sheets>
    <sheet name="березень 2011" sheetId="1" r:id="rId1"/>
  </sheets>
  <definedNames>
    <definedName name="_xlnm.Print_Area" localSheetId="0">'березень 2011'!$A$1:$O$59</definedName>
  </definedNames>
  <calcPr fullCalcOnLoad="1"/>
</workbook>
</file>

<file path=xl/sharedStrings.xml><?xml version="1.0" encoding="utf-8"?>
<sst xmlns="http://schemas.openxmlformats.org/spreadsheetml/2006/main" count="70" uniqueCount="60">
  <si>
    <t xml:space="preserve"> КОД </t>
  </si>
  <si>
    <t xml:space="preserve">Д О Х О Д И </t>
  </si>
  <si>
    <t>Державне мито</t>
  </si>
  <si>
    <t>Плата за землю</t>
  </si>
  <si>
    <t>Плата за оренду майна</t>
  </si>
  <si>
    <t>Інші надходження</t>
  </si>
  <si>
    <t xml:space="preserve">Надходження від продажу землі </t>
  </si>
  <si>
    <t xml:space="preserve"> </t>
  </si>
  <si>
    <t>Відхилення + -</t>
  </si>
  <si>
    <t>Дотація вирівнювання</t>
  </si>
  <si>
    <t>Інші субвенції</t>
  </si>
  <si>
    <t xml:space="preserve">  </t>
  </si>
  <si>
    <t>Цільові фонди</t>
  </si>
  <si>
    <t>Позика</t>
  </si>
  <si>
    <t>Фіксований податок</t>
  </si>
  <si>
    <t>Єдиний податок</t>
  </si>
  <si>
    <t>Екологічний податок</t>
  </si>
  <si>
    <t>Факт за І квартал 2011 року</t>
  </si>
  <si>
    <t>% викон. до І кварталу 2011</t>
  </si>
  <si>
    <t>Місцеві податки і збори до 01.01.2011 року</t>
  </si>
  <si>
    <t>Місцеві податки і збори після 01.01.2011 року</t>
  </si>
  <si>
    <t>Реєстраційний збір за державну реєстрацію</t>
  </si>
  <si>
    <t>Разом доходів загального фонду (без врахування трансфертів)</t>
  </si>
  <si>
    <t>Міжбюджетні трансферти загального фонду</t>
  </si>
  <si>
    <t>Дотації</t>
  </si>
  <si>
    <t>Субвенції загального фонду</t>
  </si>
  <si>
    <t>Загальний фонд</t>
  </si>
  <si>
    <t>Залишок бюджетних коштів</t>
  </si>
  <si>
    <t>ВСЬОГО ДОХОДІВ загального фонду</t>
  </si>
  <si>
    <t>Спеціальний фонд</t>
  </si>
  <si>
    <t>ЗВІТ</t>
  </si>
  <si>
    <t>про виконання міського бюджету за І квартал 2011 року</t>
  </si>
  <si>
    <t>тис.грн.</t>
  </si>
  <si>
    <t>Податок на доходи фізичних осіб</t>
  </si>
  <si>
    <t>Податок на прибуток підприємств комунальної власнності</t>
  </si>
  <si>
    <t>Фіксований сільськогосподарський податок</t>
  </si>
  <si>
    <t>Штраф за порушення законодавства про патентування</t>
  </si>
  <si>
    <t>Адміністративні штрафи та інші санкції</t>
  </si>
  <si>
    <t>Кошти від реалізації безхазяйного майна</t>
  </si>
  <si>
    <t>Субвенція на утримання об'єктів спільного користування</t>
  </si>
  <si>
    <t>Субвенція з державного бюджету міським бюджетами на виплату допомоги сім"ям з дітьми</t>
  </si>
  <si>
    <t>Субвенція з державного бюджету міським бюджетами на пільги по енергоносіях та квартплаті</t>
  </si>
  <si>
    <t>Субвенція з державного бюджету міським бюджетами на пільговий проїзд ветеранів війни і праці</t>
  </si>
  <si>
    <t>Субвенція державного бюджету міським бюджетам на утримання дітей-сиріт в дитячих будинках сімейного типу та прийомних сім'ях</t>
  </si>
  <si>
    <t>Податок з власників транспортних засобів</t>
  </si>
  <si>
    <t>Збір за першу реєстрацію колісних транспортних засобів</t>
  </si>
  <si>
    <t>Збір за провадження торгівельної діяльності нафтопродуктами та скрапленим газом</t>
  </si>
  <si>
    <t>Відшкодування втрат сільськогосподарського виробництва</t>
  </si>
  <si>
    <t>Відсотки за кредитування молодіжного будівництва</t>
  </si>
  <si>
    <t>Власні надходження бюджетних установ</t>
  </si>
  <si>
    <t>Надходження коштів від приватизації майна</t>
  </si>
  <si>
    <t>ВСЬОГО ДОХОДІВ спеціального фонду</t>
  </si>
  <si>
    <t>Міжбюджетні трансферти спеціального фонду</t>
  </si>
  <si>
    <t>Субвенції спеціального фонду</t>
  </si>
  <si>
    <t>ВСЬОГО ДОХОДІВ загалього і спеціального фондів</t>
  </si>
  <si>
    <t>Разом доходів спеціального фонду (без врахування трансфертів)</t>
  </si>
  <si>
    <t xml:space="preserve">План на 2011 рік    </t>
  </si>
  <si>
    <t>Додаток</t>
  </si>
  <si>
    <t>до рішення міської ради</t>
  </si>
  <si>
    <t>від  17.05.2011  №  296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</si>
</sst>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0.0%"/>
    <numFmt numFmtId="182" formatCode="0.0000"/>
    <numFmt numFmtId="183" formatCode="0.000"/>
    <numFmt numFmtId="184" formatCode="0.000000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6"/>
      <name val="Arial Cyr"/>
      <family val="2"/>
    </font>
    <font>
      <sz val="6"/>
      <name val="Arial Cyr"/>
      <family val="2"/>
    </font>
    <font>
      <sz val="10"/>
      <name val="Arial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180" fontId="0" fillId="0" borderId="0" xfId="0" applyNumberFormat="1" applyAlignment="1">
      <alignment/>
    </xf>
    <xf numFmtId="180" fontId="6" fillId="0" borderId="1" xfId="0" applyNumberFormat="1" applyFont="1" applyBorder="1" applyAlignment="1">
      <alignment/>
    </xf>
    <xf numFmtId="180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180" fontId="8" fillId="0" borderId="1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8" fillId="0" borderId="1" xfId="0" applyNumberFormat="1" applyFont="1" applyBorder="1" applyAlignment="1">
      <alignment wrapText="1"/>
    </xf>
    <xf numFmtId="180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80" fontId="6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180" fontId="6" fillId="0" borderId="1" xfId="0" applyNumberFormat="1" applyFont="1" applyBorder="1" applyAlignment="1">
      <alignment horizontal="centerContinuous" wrapText="1"/>
    </xf>
    <xf numFmtId="180" fontId="8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180" fontId="6" fillId="0" borderId="2" xfId="0" applyNumberFormat="1" applyFont="1" applyBorder="1" applyAlignment="1">
      <alignment/>
    </xf>
    <xf numFmtId="180" fontId="9" fillId="0" borderId="1" xfId="0" applyNumberFormat="1" applyFont="1" applyBorder="1" applyAlignment="1">
      <alignment wrapText="1"/>
    </xf>
    <xf numFmtId="180" fontId="9" fillId="0" borderId="1" xfId="0" applyNumberFormat="1" applyFont="1" applyBorder="1" applyAlignment="1">
      <alignment/>
    </xf>
    <xf numFmtId="180" fontId="8" fillId="0" borderId="2" xfId="0" applyNumberFormat="1" applyFont="1" applyBorder="1" applyAlignment="1">
      <alignment/>
    </xf>
    <xf numFmtId="180" fontId="8" fillId="0" borderId="2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/>
    </xf>
    <xf numFmtId="0" fontId="8" fillId="0" borderId="3" xfId="0" applyFont="1" applyFill="1" applyBorder="1" applyAlignment="1">
      <alignment/>
    </xf>
    <xf numFmtId="180" fontId="6" fillId="0" borderId="4" xfId="0" applyNumberFormat="1" applyFont="1" applyBorder="1" applyAlignment="1">
      <alignment wrapText="1"/>
    </xf>
    <xf numFmtId="180" fontId="8" fillId="0" borderId="4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180" fontId="6" fillId="0" borderId="0" xfId="0" applyNumberFormat="1" applyFont="1" applyBorder="1" applyAlignment="1">
      <alignment horizontal="right" wrapText="1"/>
    </xf>
    <xf numFmtId="180" fontId="6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/>
    </xf>
    <xf numFmtId="180" fontId="6" fillId="0" borderId="1" xfId="0" applyNumberFormat="1" applyFont="1" applyBorder="1" applyAlignment="1">
      <alignment wrapText="1"/>
    </xf>
    <xf numFmtId="180" fontId="8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180" fontId="6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8.375" style="0" customWidth="1"/>
    <col min="2" max="2" width="53.625" style="0" customWidth="1"/>
    <col min="3" max="3" width="8.625" style="0" hidden="1" customWidth="1"/>
    <col min="4" max="4" width="7.75390625" style="0" hidden="1" customWidth="1"/>
    <col min="5" max="5" width="8.25390625" style="0" hidden="1" customWidth="1"/>
    <col min="6" max="6" width="9.75390625" style="0" customWidth="1"/>
    <col min="7" max="7" width="9.625" style="0" customWidth="1"/>
    <col min="8" max="8" width="9.875" style="0" customWidth="1"/>
    <col min="9" max="9" width="7.875" style="0" customWidth="1"/>
    <col min="10" max="10" width="6.875" style="0" hidden="1" customWidth="1"/>
    <col min="11" max="11" width="7.375" style="0" hidden="1" customWidth="1"/>
    <col min="12" max="12" width="10.875" style="0" hidden="1" customWidth="1"/>
    <col min="13" max="13" width="0.12890625" style="0" hidden="1" customWidth="1"/>
    <col min="14" max="15" width="9.125" style="0" hidden="1" customWidth="1"/>
  </cols>
  <sheetData>
    <row r="1" spans="7:11" ht="14.25" customHeight="1">
      <c r="G1" t="s">
        <v>57</v>
      </c>
      <c r="J1" s="11"/>
      <c r="K1" s="1"/>
    </row>
    <row r="2" spans="6:11" ht="14.25" customHeight="1">
      <c r="F2" s="54" t="s">
        <v>58</v>
      </c>
      <c r="G2" s="54"/>
      <c r="H2" s="54"/>
      <c r="J2" s="11"/>
      <c r="K2" s="1"/>
    </row>
    <row r="3" spans="2:11" ht="14.25" customHeight="1">
      <c r="B3" s="55"/>
      <c r="C3" s="55"/>
      <c r="D3" s="55"/>
      <c r="E3" s="55"/>
      <c r="F3" s="55"/>
      <c r="G3" s="55"/>
      <c r="H3" s="55"/>
      <c r="J3" s="11"/>
      <c r="K3" s="1"/>
    </row>
    <row r="4" spans="6:11" ht="14.25" customHeight="1">
      <c r="F4" s="54" t="s">
        <v>59</v>
      </c>
      <c r="G4" s="54"/>
      <c r="H4" s="54"/>
      <c r="J4" s="11"/>
      <c r="K4" s="1"/>
    </row>
    <row r="5" spans="1:11" ht="14.25" customHeight="1">
      <c r="A5" t="s">
        <v>7</v>
      </c>
      <c r="B5" s="51" t="s">
        <v>30</v>
      </c>
      <c r="C5" s="52"/>
      <c r="D5" s="52"/>
      <c r="E5" s="52"/>
      <c r="F5" s="52"/>
      <c r="G5" s="52"/>
      <c r="H5" s="52"/>
      <c r="I5" s="52"/>
      <c r="J5" s="11"/>
      <c r="K5" s="1"/>
    </row>
    <row r="6" spans="1:11" ht="14.25" customHeight="1">
      <c r="A6" s="41"/>
      <c r="B6" s="51" t="s">
        <v>31</v>
      </c>
      <c r="C6" s="53"/>
      <c r="D6" s="53"/>
      <c r="E6" s="53"/>
      <c r="F6" s="53"/>
      <c r="G6" s="53"/>
      <c r="H6" s="53"/>
      <c r="I6" s="53"/>
      <c r="J6" s="11"/>
      <c r="K6" s="1"/>
    </row>
    <row r="7" spans="1:11" ht="9.75" customHeight="1">
      <c r="A7" s="43"/>
      <c r="B7" s="42"/>
      <c r="C7" s="42"/>
      <c r="D7" s="42"/>
      <c r="E7" s="42"/>
      <c r="F7" s="42"/>
      <c r="G7" s="42"/>
      <c r="H7" s="47" t="s">
        <v>32</v>
      </c>
      <c r="I7" s="2"/>
      <c r="J7" s="11"/>
      <c r="K7" s="1"/>
    </row>
    <row r="8" spans="1:15" ht="23.25" customHeight="1">
      <c r="A8" s="44" t="s">
        <v>0</v>
      </c>
      <c r="B8" s="44" t="s">
        <v>1</v>
      </c>
      <c r="C8" s="45"/>
      <c r="D8" s="45"/>
      <c r="E8" s="45"/>
      <c r="F8" s="45" t="s">
        <v>56</v>
      </c>
      <c r="G8" s="45" t="s">
        <v>17</v>
      </c>
      <c r="H8" s="46" t="s">
        <v>18</v>
      </c>
      <c r="I8" s="33"/>
      <c r="J8" s="31"/>
      <c r="K8" s="3" t="s">
        <v>8</v>
      </c>
      <c r="L8" s="3"/>
      <c r="O8" t="s">
        <v>7</v>
      </c>
    </row>
    <row r="9" spans="1:12" ht="12" customHeight="1">
      <c r="A9" s="17"/>
      <c r="B9" s="40" t="s">
        <v>26</v>
      </c>
      <c r="C9" s="15"/>
      <c r="D9" s="15"/>
      <c r="E9" s="15"/>
      <c r="F9" s="15"/>
      <c r="G9" s="15"/>
      <c r="H9" s="15"/>
      <c r="I9" s="34"/>
      <c r="J9" s="32"/>
      <c r="K9" s="18" t="e">
        <f>#REF!-E9</f>
        <v>#REF!</v>
      </c>
      <c r="L9" s="10"/>
    </row>
    <row r="10" spans="1:12" ht="12" customHeight="1">
      <c r="A10" s="9">
        <v>11010000</v>
      </c>
      <c r="B10" s="16" t="s">
        <v>33</v>
      </c>
      <c r="C10" s="8"/>
      <c r="D10" s="24"/>
      <c r="E10" s="10"/>
      <c r="F10" s="10">
        <v>51219.5</v>
      </c>
      <c r="G10" s="8">
        <v>13045.1</v>
      </c>
      <c r="H10" s="38">
        <f aca="true" t="shared" si="0" ref="H10:H24">G10/F10*100</f>
        <v>25.469010825954957</v>
      </c>
      <c r="I10" s="34"/>
      <c r="J10" s="32"/>
      <c r="K10" s="18" t="e">
        <f>#REF!-E10</f>
        <v>#REF!</v>
      </c>
      <c r="L10" s="8"/>
    </row>
    <row r="11" spans="1:12" ht="11.25" customHeight="1">
      <c r="A11" s="29">
        <v>11011600</v>
      </c>
      <c r="B11" s="21" t="s">
        <v>14</v>
      </c>
      <c r="C11" s="19"/>
      <c r="D11" s="7"/>
      <c r="E11" s="19"/>
      <c r="F11" s="19">
        <v>20</v>
      </c>
      <c r="G11" s="19">
        <v>13.5</v>
      </c>
      <c r="H11" s="38">
        <f t="shared" si="0"/>
        <v>67.5</v>
      </c>
      <c r="I11" s="34"/>
      <c r="J11" s="32"/>
      <c r="K11" s="18"/>
      <c r="L11" s="8"/>
    </row>
    <row r="12" spans="1:12" ht="12.75" customHeight="1">
      <c r="A12" s="9">
        <v>11020000</v>
      </c>
      <c r="B12" s="16" t="s">
        <v>34</v>
      </c>
      <c r="C12" s="8"/>
      <c r="D12" s="10"/>
      <c r="E12" s="10"/>
      <c r="F12" s="10">
        <v>100</v>
      </c>
      <c r="G12" s="8">
        <v>27.1</v>
      </c>
      <c r="H12" s="38">
        <f t="shared" si="0"/>
        <v>27.1</v>
      </c>
      <c r="I12" s="34"/>
      <c r="J12" s="32"/>
      <c r="K12" s="18" t="e">
        <f>#REF!-E12</f>
        <v>#REF!</v>
      </c>
      <c r="L12" s="10"/>
    </row>
    <row r="13" spans="1:12" ht="10.5" customHeight="1">
      <c r="A13" s="9">
        <v>13050000</v>
      </c>
      <c r="B13" s="9" t="s">
        <v>3</v>
      </c>
      <c r="C13" s="8"/>
      <c r="D13" s="10"/>
      <c r="E13" s="10"/>
      <c r="F13" s="10">
        <v>54000</v>
      </c>
      <c r="G13" s="8">
        <v>12012.8</v>
      </c>
      <c r="H13" s="38">
        <f t="shared" si="0"/>
        <v>22.245925925925924</v>
      </c>
      <c r="I13" s="34"/>
      <c r="J13" s="32"/>
      <c r="K13" s="18"/>
      <c r="L13" s="10"/>
    </row>
    <row r="14" spans="1:12" ht="10.5" customHeight="1">
      <c r="A14" s="9">
        <v>16010000</v>
      </c>
      <c r="B14" s="9" t="s">
        <v>19</v>
      </c>
      <c r="C14" s="8"/>
      <c r="D14" s="10"/>
      <c r="E14" s="10"/>
      <c r="F14" s="10">
        <v>0</v>
      </c>
      <c r="G14" s="8">
        <v>178.5</v>
      </c>
      <c r="H14" s="38" t="e">
        <f t="shared" si="0"/>
        <v>#DIV/0!</v>
      </c>
      <c r="I14" s="34"/>
      <c r="J14" s="32"/>
      <c r="K14" s="18"/>
      <c r="L14" s="10"/>
    </row>
    <row r="15" spans="1:12" ht="10.5" customHeight="1">
      <c r="A15" s="9">
        <v>18000000</v>
      </c>
      <c r="B15" s="9" t="s">
        <v>20</v>
      </c>
      <c r="C15" s="7"/>
      <c r="D15" s="7"/>
      <c r="E15" s="7"/>
      <c r="F15" s="19">
        <v>330</v>
      </c>
      <c r="G15" s="19">
        <v>123.6</v>
      </c>
      <c r="H15" s="38">
        <f t="shared" si="0"/>
        <v>37.45454545454545</v>
      </c>
      <c r="I15" s="34"/>
      <c r="J15" s="32"/>
      <c r="K15" s="18"/>
      <c r="L15" s="10"/>
    </row>
    <row r="16" spans="1:12" ht="11.25" customHeight="1">
      <c r="A16" s="9">
        <v>19040100</v>
      </c>
      <c r="B16" s="9" t="s">
        <v>35</v>
      </c>
      <c r="C16" s="12"/>
      <c r="D16" s="6"/>
      <c r="E16" s="10"/>
      <c r="F16" s="10">
        <v>0.5</v>
      </c>
      <c r="G16" s="12">
        <v>0.1</v>
      </c>
      <c r="H16" s="38">
        <f t="shared" si="0"/>
        <v>20</v>
      </c>
      <c r="I16" s="34"/>
      <c r="J16" s="32"/>
      <c r="K16" s="18" t="e">
        <f>#REF!-#REF!</f>
        <v>#REF!</v>
      </c>
      <c r="L16" s="10"/>
    </row>
    <row r="17" spans="1:12" ht="10.5" customHeight="1">
      <c r="A17" s="9">
        <v>21080900</v>
      </c>
      <c r="B17" s="30" t="s">
        <v>36</v>
      </c>
      <c r="C17" s="12"/>
      <c r="D17" s="25"/>
      <c r="E17" s="10"/>
      <c r="F17" s="10">
        <v>6.5</v>
      </c>
      <c r="G17" s="12">
        <v>0</v>
      </c>
      <c r="H17" s="38">
        <f t="shared" si="0"/>
        <v>0</v>
      </c>
      <c r="I17" s="34"/>
      <c r="J17" s="32"/>
      <c r="K17" s="18" t="e">
        <f>#REF!-#REF!</f>
        <v>#REF!</v>
      </c>
      <c r="L17" s="10"/>
    </row>
    <row r="18" spans="1:12" ht="10.5" customHeight="1">
      <c r="A18" s="9">
        <v>21081100</v>
      </c>
      <c r="B18" s="9" t="s">
        <v>37</v>
      </c>
      <c r="C18" s="8"/>
      <c r="D18" s="10"/>
      <c r="E18" s="10"/>
      <c r="F18" s="10">
        <v>318</v>
      </c>
      <c r="G18" s="8">
        <v>-44.2</v>
      </c>
      <c r="H18" s="38">
        <f t="shared" si="0"/>
        <v>-13.89937106918239</v>
      </c>
      <c r="I18" s="34"/>
      <c r="J18" s="32"/>
      <c r="K18" s="18" t="e">
        <f>#REF!-#REF!</f>
        <v>#REF!</v>
      </c>
      <c r="L18" s="10"/>
    </row>
    <row r="19" spans="1:12" ht="10.5" customHeight="1">
      <c r="A19" s="9">
        <v>22010300</v>
      </c>
      <c r="B19" s="9" t="s">
        <v>21</v>
      </c>
      <c r="C19" s="8"/>
      <c r="D19" s="10"/>
      <c r="E19" s="10"/>
      <c r="F19" s="10">
        <v>28</v>
      </c>
      <c r="G19" s="8">
        <v>7</v>
      </c>
      <c r="H19" s="38">
        <f t="shared" si="0"/>
        <v>25</v>
      </c>
      <c r="I19" s="34"/>
      <c r="J19" s="32"/>
      <c r="K19" s="18"/>
      <c r="L19" s="10"/>
    </row>
    <row r="20" spans="1:12" ht="10.5" customHeight="1">
      <c r="A20" s="9">
        <v>22080400</v>
      </c>
      <c r="B20" s="9" t="s">
        <v>4</v>
      </c>
      <c r="C20" s="8"/>
      <c r="D20" s="10"/>
      <c r="E20" s="10"/>
      <c r="F20" s="10">
        <v>1235.3</v>
      </c>
      <c r="G20" s="8">
        <v>327.5</v>
      </c>
      <c r="H20" s="38">
        <f t="shared" si="0"/>
        <v>26.511778515340406</v>
      </c>
      <c r="I20" s="34"/>
      <c r="J20" s="32"/>
      <c r="K20" s="18" t="e">
        <f>#REF!-#REF!</f>
        <v>#REF!</v>
      </c>
      <c r="L20" s="10"/>
    </row>
    <row r="21" spans="1:12" ht="10.5" customHeight="1">
      <c r="A21" s="9">
        <v>22090000</v>
      </c>
      <c r="B21" s="9" t="s">
        <v>2</v>
      </c>
      <c r="C21" s="8"/>
      <c r="D21" s="10"/>
      <c r="E21" s="10"/>
      <c r="F21" s="10">
        <v>400</v>
      </c>
      <c r="G21" s="8">
        <v>38</v>
      </c>
      <c r="H21" s="38">
        <f t="shared" si="0"/>
        <v>9.5</v>
      </c>
      <c r="I21" s="34"/>
      <c r="J21" s="32"/>
      <c r="K21" s="18"/>
      <c r="L21" s="10"/>
    </row>
    <row r="22" spans="1:12" ht="10.5" customHeight="1">
      <c r="A22" s="9">
        <v>24060300</v>
      </c>
      <c r="B22" s="16" t="s">
        <v>5</v>
      </c>
      <c r="C22" s="8"/>
      <c r="D22" s="8"/>
      <c r="E22" s="10"/>
      <c r="F22" s="10">
        <v>400</v>
      </c>
      <c r="G22" s="8">
        <v>440.7</v>
      </c>
      <c r="H22" s="38">
        <f t="shared" si="0"/>
        <v>110.175</v>
      </c>
      <c r="I22" s="34"/>
      <c r="J22" s="32"/>
      <c r="K22" s="18" t="e">
        <f>#REF!-#REF!</f>
        <v>#REF!</v>
      </c>
      <c r="L22" s="10"/>
    </row>
    <row r="23" spans="1:12" ht="10.5" customHeight="1">
      <c r="A23" s="9">
        <v>31010200</v>
      </c>
      <c r="B23" s="9" t="s">
        <v>38</v>
      </c>
      <c r="C23" s="8"/>
      <c r="D23" s="10"/>
      <c r="E23" s="10"/>
      <c r="F23" s="10">
        <v>20</v>
      </c>
      <c r="G23" s="8">
        <v>7</v>
      </c>
      <c r="H23" s="38">
        <f t="shared" si="0"/>
        <v>35</v>
      </c>
      <c r="I23" s="34"/>
      <c r="J23" s="32"/>
      <c r="K23" s="18" t="e">
        <f>#REF!-#REF!</f>
        <v>#REF!</v>
      </c>
      <c r="L23" s="10"/>
    </row>
    <row r="24" spans="1:12" ht="12.75" customHeight="1">
      <c r="A24" s="22"/>
      <c r="B24" s="20" t="s">
        <v>22</v>
      </c>
      <c r="C24" s="22"/>
      <c r="D24" s="22"/>
      <c r="E24" s="22"/>
      <c r="F24" s="13">
        <f>SUM(F10:F23)</f>
        <v>108077.8</v>
      </c>
      <c r="G24" s="13">
        <f>SUM(G10:G23)</f>
        <v>26176.699999999997</v>
      </c>
      <c r="H24" s="13">
        <f t="shared" si="0"/>
        <v>24.220237643623385</v>
      </c>
      <c r="I24" s="34"/>
      <c r="J24" s="32"/>
      <c r="K24" s="18" t="e">
        <f>#REF!-E16</f>
        <v>#REF!</v>
      </c>
      <c r="L24" s="10"/>
    </row>
    <row r="25" spans="1:12" ht="10.5" customHeight="1">
      <c r="A25" s="22"/>
      <c r="B25" s="36" t="s">
        <v>23</v>
      </c>
      <c r="C25" s="22"/>
      <c r="D25" s="22"/>
      <c r="E25" s="22"/>
      <c r="F25" s="22"/>
      <c r="G25" s="22"/>
      <c r="H25" s="22"/>
      <c r="I25" s="34"/>
      <c r="J25" s="32"/>
      <c r="K25" s="18" t="e">
        <f>#REF!-E17</f>
        <v>#REF!</v>
      </c>
      <c r="L25" s="10"/>
    </row>
    <row r="26" spans="1:12" ht="11.25" customHeight="1">
      <c r="A26" s="22"/>
      <c r="B26" s="36" t="s">
        <v>24</v>
      </c>
      <c r="C26" s="22"/>
      <c r="D26" s="22"/>
      <c r="E26" s="22"/>
      <c r="F26" s="13">
        <v>46787</v>
      </c>
      <c r="G26" s="37">
        <v>11696.7</v>
      </c>
      <c r="H26" s="15">
        <f aca="true" t="shared" si="1" ref="H26:H37">G26/F26*100</f>
        <v>24.999893132707804</v>
      </c>
      <c r="I26" s="34"/>
      <c r="J26" s="32"/>
      <c r="K26" s="18" t="e">
        <f>#REF!-E18</f>
        <v>#REF!</v>
      </c>
      <c r="L26" s="10"/>
    </row>
    <row r="27" spans="1:12" ht="10.5" customHeight="1">
      <c r="A27" s="9">
        <v>41020100</v>
      </c>
      <c r="B27" s="9" t="s">
        <v>9</v>
      </c>
      <c r="C27" s="8"/>
      <c r="D27" s="10"/>
      <c r="E27" s="10"/>
      <c r="F27" s="10">
        <v>46787</v>
      </c>
      <c r="G27" s="8">
        <v>11696.7</v>
      </c>
      <c r="H27" s="38">
        <f t="shared" si="1"/>
        <v>24.999893132707804</v>
      </c>
      <c r="I27" s="34"/>
      <c r="J27" s="32"/>
      <c r="K27" s="18" t="e">
        <f>#REF!-E20</f>
        <v>#REF!</v>
      </c>
      <c r="L27" s="10"/>
    </row>
    <row r="28" spans="1:12" ht="11.25" customHeight="1">
      <c r="A28" s="14"/>
      <c r="B28" s="14" t="s">
        <v>25</v>
      </c>
      <c r="C28" s="13"/>
      <c r="D28" s="13"/>
      <c r="E28" s="23"/>
      <c r="F28" s="13">
        <f>F29+F30+F31+F32+F33+F34</f>
        <v>74460.2</v>
      </c>
      <c r="G28" s="13">
        <f>G30+G31+G32+G33+G34+G29</f>
        <v>19656.4</v>
      </c>
      <c r="H28" s="15">
        <f t="shared" si="1"/>
        <v>26.398532370313273</v>
      </c>
      <c r="I28" s="34"/>
      <c r="J28" s="32"/>
      <c r="K28" s="18"/>
      <c r="L28" s="10"/>
    </row>
    <row r="29" spans="1:12" ht="13.5" customHeight="1">
      <c r="A29" s="21">
        <v>41030300</v>
      </c>
      <c r="B29" s="48" t="s">
        <v>39</v>
      </c>
      <c r="C29" s="19"/>
      <c r="D29" s="19"/>
      <c r="E29" s="27"/>
      <c r="F29" s="27">
        <v>25526.6</v>
      </c>
      <c r="G29" s="19">
        <v>6381.6</v>
      </c>
      <c r="H29" s="38">
        <f t="shared" si="1"/>
        <v>24.999804125892208</v>
      </c>
      <c r="I29" s="35"/>
      <c r="J29" s="32"/>
      <c r="K29" s="18"/>
      <c r="L29" s="10"/>
    </row>
    <row r="30" spans="1:12" ht="19.5">
      <c r="A30" s="9">
        <v>41030600</v>
      </c>
      <c r="B30" s="50" t="s">
        <v>40</v>
      </c>
      <c r="C30" s="19"/>
      <c r="D30" s="21"/>
      <c r="E30" s="27"/>
      <c r="F30" s="27">
        <v>39442.2</v>
      </c>
      <c r="G30" s="19">
        <v>10275.4</v>
      </c>
      <c r="H30" s="38">
        <f t="shared" si="1"/>
        <v>26.05179224282621</v>
      </c>
      <c r="I30" s="34"/>
      <c r="J30" s="32"/>
      <c r="K30" s="18" t="e">
        <f>#REF!-E30</f>
        <v>#REF!</v>
      </c>
      <c r="L30" s="10"/>
    </row>
    <row r="31" spans="1:12" ht="23.25" customHeight="1">
      <c r="A31" s="9">
        <v>41030800</v>
      </c>
      <c r="B31" s="50" t="s">
        <v>41</v>
      </c>
      <c r="C31" s="10"/>
      <c r="D31" s="9"/>
      <c r="E31" s="26"/>
      <c r="F31" s="26">
        <v>7564.3</v>
      </c>
      <c r="G31" s="10">
        <v>2540.5</v>
      </c>
      <c r="H31" s="38">
        <f t="shared" si="1"/>
        <v>33.585394550718505</v>
      </c>
      <c r="I31" s="34"/>
      <c r="J31" s="32"/>
      <c r="K31" s="18"/>
      <c r="L31" s="10"/>
    </row>
    <row r="32" spans="1:12" ht="23.25" customHeight="1">
      <c r="A32" s="9">
        <v>41030900</v>
      </c>
      <c r="B32" s="50" t="s">
        <v>42</v>
      </c>
      <c r="C32" s="10"/>
      <c r="D32" s="9"/>
      <c r="E32" s="26"/>
      <c r="F32" s="26">
        <v>1372.7</v>
      </c>
      <c r="G32" s="10">
        <v>275.2</v>
      </c>
      <c r="H32" s="38">
        <f t="shared" si="1"/>
        <v>20.048080425438915</v>
      </c>
      <c r="I32" s="34"/>
      <c r="J32" s="32"/>
      <c r="K32" s="18" t="e">
        <f>#REF!-E32</f>
        <v>#REF!</v>
      </c>
      <c r="L32" s="10"/>
    </row>
    <row r="33" spans="1:12" ht="21.75" customHeight="1">
      <c r="A33" s="9">
        <v>41035800</v>
      </c>
      <c r="B33" s="50" t="s">
        <v>43</v>
      </c>
      <c r="C33" s="10"/>
      <c r="D33" s="28"/>
      <c r="E33" s="26"/>
      <c r="F33" s="26">
        <v>439.6</v>
      </c>
      <c r="G33" s="10">
        <v>126.6</v>
      </c>
      <c r="H33" s="38">
        <f t="shared" si="1"/>
        <v>28.798908098271152</v>
      </c>
      <c r="I33" s="34"/>
      <c r="J33" s="32"/>
      <c r="K33" s="18"/>
      <c r="L33" s="10"/>
    </row>
    <row r="34" spans="1:12" ht="12.75" customHeight="1">
      <c r="A34" s="9">
        <v>41035000</v>
      </c>
      <c r="B34" s="9" t="s">
        <v>10</v>
      </c>
      <c r="C34" s="10"/>
      <c r="D34" s="9"/>
      <c r="E34" s="26"/>
      <c r="F34" s="26">
        <v>114.8</v>
      </c>
      <c r="G34" s="10">
        <v>57.1</v>
      </c>
      <c r="H34" s="38">
        <f t="shared" si="1"/>
        <v>49.73867595818815</v>
      </c>
      <c r="I34" s="34"/>
      <c r="J34" s="32"/>
      <c r="K34" s="18" t="e">
        <f>#REF!-E34</f>
        <v>#REF!</v>
      </c>
      <c r="L34" s="10"/>
    </row>
    <row r="35" spans="1:12" ht="11.25" customHeight="1">
      <c r="A35" s="9"/>
      <c r="B35" s="9" t="s">
        <v>13</v>
      </c>
      <c r="C35" s="10"/>
      <c r="D35" s="10"/>
      <c r="E35" s="10"/>
      <c r="F35" s="10">
        <v>0</v>
      </c>
      <c r="G35" s="10">
        <v>0</v>
      </c>
      <c r="H35" s="15" t="e">
        <f t="shared" si="1"/>
        <v>#DIV/0!</v>
      </c>
      <c r="I35" s="34"/>
      <c r="J35" s="32"/>
      <c r="K35" s="18"/>
      <c r="L35" s="10"/>
    </row>
    <row r="36" spans="1:12" ht="11.25" customHeight="1">
      <c r="A36" s="9"/>
      <c r="B36" s="9" t="s">
        <v>27</v>
      </c>
      <c r="C36" s="10"/>
      <c r="D36" s="10"/>
      <c r="E36" s="10"/>
      <c r="F36" s="10">
        <v>0</v>
      </c>
      <c r="G36" s="10">
        <v>-849.5</v>
      </c>
      <c r="H36" s="15" t="e">
        <f t="shared" si="1"/>
        <v>#DIV/0!</v>
      </c>
      <c r="I36" s="34"/>
      <c r="J36" s="32"/>
      <c r="K36" s="18"/>
      <c r="L36" s="10"/>
    </row>
    <row r="37" spans="1:12" ht="10.5" customHeight="1">
      <c r="A37" s="9"/>
      <c r="B37" s="14" t="s">
        <v>28</v>
      </c>
      <c r="C37" s="7"/>
      <c r="D37" s="7"/>
      <c r="E37" s="7"/>
      <c r="F37" s="7">
        <f>F24+F26+F28</f>
        <v>229325</v>
      </c>
      <c r="G37" s="7">
        <v>56680.3</v>
      </c>
      <c r="H37" s="15">
        <f t="shared" si="1"/>
        <v>24.716145208764857</v>
      </c>
      <c r="I37" s="34"/>
      <c r="J37" s="32"/>
      <c r="K37" s="18" t="e">
        <f>#REF!-E37</f>
        <v>#REF!</v>
      </c>
      <c r="L37" s="10"/>
    </row>
    <row r="38" spans="1:8" ht="12.75">
      <c r="A38" s="22"/>
      <c r="B38" s="39" t="s">
        <v>29</v>
      </c>
      <c r="C38" s="22"/>
      <c r="D38" s="22"/>
      <c r="E38" s="22"/>
      <c r="F38" s="22"/>
      <c r="G38" s="22"/>
      <c r="H38" s="22"/>
    </row>
    <row r="39" spans="1:15" ht="11.25" customHeight="1">
      <c r="A39" s="9">
        <v>12020000</v>
      </c>
      <c r="B39" s="9" t="s">
        <v>44</v>
      </c>
      <c r="C39" s="10"/>
      <c r="D39" s="10"/>
      <c r="E39" s="10"/>
      <c r="F39" s="10">
        <v>0</v>
      </c>
      <c r="G39" s="10">
        <v>173</v>
      </c>
      <c r="H39" s="15" t="e">
        <f aca="true" t="shared" si="2" ref="H39:H57">G39/F39*100</f>
        <v>#DIV/0!</v>
      </c>
      <c r="I39" s="34"/>
      <c r="J39" s="32"/>
      <c r="K39" s="18" t="e">
        <f>#REF!-E39</f>
        <v>#REF!</v>
      </c>
      <c r="L39" s="10"/>
      <c r="M39" t="s">
        <v>7</v>
      </c>
      <c r="O39" t="s">
        <v>7</v>
      </c>
    </row>
    <row r="40" spans="1:12" ht="13.5" customHeight="1">
      <c r="A40" s="9">
        <v>12030000</v>
      </c>
      <c r="B40" s="16" t="s">
        <v>45</v>
      </c>
      <c r="C40" s="10"/>
      <c r="D40" s="10"/>
      <c r="E40" s="10"/>
      <c r="F40" s="10">
        <v>162.3</v>
      </c>
      <c r="G40" s="10">
        <v>191.5</v>
      </c>
      <c r="H40" s="15">
        <f t="shared" si="2"/>
        <v>117.99137399876771</v>
      </c>
      <c r="I40" s="34"/>
      <c r="J40" s="32"/>
      <c r="K40" s="18"/>
      <c r="L40" s="10"/>
    </row>
    <row r="41" spans="1:12" ht="11.25" customHeight="1">
      <c r="A41" s="9">
        <v>18041500</v>
      </c>
      <c r="B41" s="50" t="s">
        <v>46</v>
      </c>
      <c r="C41" s="10"/>
      <c r="D41" s="10"/>
      <c r="E41" s="10"/>
      <c r="F41" s="10">
        <v>21.6</v>
      </c>
      <c r="G41" s="10">
        <v>14.8</v>
      </c>
      <c r="H41" s="15">
        <f t="shared" si="2"/>
        <v>68.5185185185185</v>
      </c>
      <c r="I41" s="34"/>
      <c r="J41" s="32"/>
      <c r="K41" s="18"/>
      <c r="L41" s="10"/>
    </row>
    <row r="42" spans="1:12" ht="11.25" customHeight="1">
      <c r="A42" s="9">
        <v>18050000</v>
      </c>
      <c r="B42" s="9" t="s">
        <v>15</v>
      </c>
      <c r="C42" s="10"/>
      <c r="D42" s="10"/>
      <c r="E42" s="10"/>
      <c r="F42" s="10">
        <v>2800</v>
      </c>
      <c r="G42" s="10">
        <v>683.8</v>
      </c>
      <c r="H42" s="15">
        <f t="shared" si="2"/>
        <v>24.421428571428567</v>
      </c>
      <c r="I42" s="34"/>
      <c r="J42" s="32"/>
      <c r="K42" s="18"/>
      <c r="L42" s="10"/>
    </row>
    <row r="43" spans="1:12" ht="11.25" customHeight="1">
      <c r="A43" s="9">
        <v>19010000</v>
      </c>
      <c r="B43" s="9" t="s">
        <v>16</v>
      </c>
      <c r="C43" s="10"/>
      <c r="D43" s="10"/>
      <c r="E43" s="10"/>
      <c r="F43" s="10">
        <v>260.8</v>
      </c>
      <c r="G43" s="10">
        <v>46.2</v>
      </c>
      <c r="H43" s="15">
        <f t="shared" si="2"/>
        <v>17.71472392638037</v>
      </c>
      <c r="I43" s="34"/>
      <c r="J43" s="32"/>
      <c r="K43" s="18"/>
      <c r="L43" s="10"/>
    </row>
    <row r="44" spans="1:12" ht="11.25" customHeight="1">
      <c r="A44" s="9">
        <v>21110000</v>
      </c>
      <c r="B44" s="16" t="s">
        <v>47</v>
      </c>
      <c r="C44" s="10"/>
      <c r="D44" s="9"/>
      <c r="E44" s="10"/>
      <c r="F44" s="10">
        <v>2</v>
      </c>
      <c r="G44" s="10">
        <v>0</v>
      </c>
      <c r="H44" s="15">
        <f t="shared" si="2"/>
        <v>0</v>
      </c>
      <c r="I44" s="34"/>
      <c r="J44" s="32"/>
      <c r="K44" s="18"/>
      <c r="L44" s="10"/>
    </row>
    <row r="45" spans="1:12" ht="11.25" customHeight="1">
      <c r="A45" s="9">
        <v>24062100</v>
      </c>
      <c r="B45" s="16" t="s">
        <v>5</v>
      </c>
      <c r="C45" s="10"/>
      <c r="D45" s="9"/>
      <c r="E45" s="10"/>
      <c r="F45" s="10">
        <v>11.9</v>
      </c>
      <c r="G45" s="10">
        <v>0.2</v>
      </c>
      <c r="H45" s="15">
        <f t="shared" si="2"/>
        <v>1.680672268907563</v>
      </c>
      <c r="I45" s="34"/>
      <c r="J45" s="32"/>
      <c r="K45" s="18"/>
      <c r="L45" s="10"/>
    </row>
    <row r="46" spans="1:12" ht="12.75">
      <c r="A46" s="9">
        <v>24110900</v>
      </c>
      <c r="B46" s="16" t="s">
        <v>48</v>
      </c>
      <c r="C46" s="8"/>
      <c r="D46" s="16"/>
      <c r="E46" s="10"/>
      <c r="F46" s="10">
        <v>3</v>
      </c>
      <c r="G46" s="8">
        <v>0.7</v>
      </c>
      <c r="H46" s="15">
        <f t="shared" si="2"/>
        <v>23.333333333333332</v>
      </c>
      <c r="I46" s="34"/>
      <c r="J46" s="32"/>
      <c r="K46" s="18" t="e">
        <f>#REF!-E46</f>
        <v>#REF!</v>
      </c>
      <c r="L46" s="10"/>
    </row>
    <row r="47" spans="1:12" ht="12" customHeight="1">
      <c r="A47" s="9">
        <v>25000000</v>
      </c>
      <c r="B47" s="16" t="s">
        <v>49</v>
      </c>
      <c r="C47" s="8"/>
      <c r="D47" s="8"/>
      <c r="E47" s="10"/>
      <c r="F47" s="10">
        <v>4728</v>
      </c>
      <c r="G47" s="8">
        <v>1367.2</v>
      </c>
      <c r="H47" s="15">
        <f t="shared" si="2"/>
        <v>28.917089678510997</v>
      </c>
      <c r="I47" s="34"/>
      <c r="J47" s="32"/>
      <c r="K47" s="18" t="e">
        <f>#REF!-E47</f>
        <v>#REF!</v>
      </c>
      <c r="L47" s="10"/>
    </row>
    <row r="48" spans="1:12" ht="12" customHeight="1">
      <c r="A48" s="9">
        <v>31030000</v>
      </c>
      <c r="B48" s="9" t="s">
        <v>50</v>
      </c>
      <c r="C48" s="8"/>
      <c r="D48" s="10"/>
      <c r="E48" s="10"/>
      <c r="F48" s="10">
        <v>4000</v>
      </c>
      <c r="G48" s="8">
        <v>475.5</v>
      </c>
      <c r="H48" s="15">
        <f t="shared" si="2"/>
        <v>11.8875</v>
      </c>
      <c r="I48" s="34"/>
      <c r="J48" s="32"/>
      <c r="K48" s="18" t="e">
        <f>#REF!-E48</f>
        <v>#REF!</v>
      </c>
      <c r="L48" s="10"/>
    </row>
    <row r="49" spans="1:12" ht="10.5" customHeight="1">
      <c r="A49" s="9">
        <v>33010000</v>
      </c>
      <c r="B49" s="9" t="s">
        <v>6</v>
      </c>
      <c r="C49" s="8"/>
      <c r="D49" s="9"/>
      <c r="E49" s="10"/>
      <c r="F49" s="10">
        <v>23958.3</v>
      </c>
      <c r="G49" s="8">
        <v>589.6</v>
      </c>
      <c r="H49" s="15">
        <f t="shared" si="2"/>
        <v>2.4609425543548586</v>
      </c>
      <c r="I49" s="34"/>
      <c r="J49" s="32"/>
      <c r="K49" s="18" t="e">
        <f>#REF!-E49</f>
        <v>#REF!</v>
      </c>
      <c r="L49" s="10"/>
    </row>
    <row r="50" spans="1:12" ht="12" customHeight="1">
      <c r="A50" s="9">
        <v>50110000</v>
      </c>
      <c r="B50" s="16" t="s">
        <v>12</v>
      </c>
      <c r="C50" s="8"/>
      <c r="D50" s="8"/>
      <c r="E50" s="10"/>
      <c r="F50" s="8">
        <v>30350</v>
      </c>
      <c r="G50" s="8">
        <v>80.7</v>
      </c>
      <c r="H50" s="15">
        <f t="shared" si="2"/>
        <v>0.26589785831960466</v>
      </c>
      <c r="I50" s="34"/>
      <c r="J50" s="32"/>
      <c r="K50" s="18"/>
      <c r="L50" s="10"/>
    </row>
    <row r="51" spans="1:12" ht="13.5" customHeight="1">
      <c r="A51" s="4"/>
      <c r="B51" s="3" t="s">
        <v>55</v>
      </c>
      <c r="C51" s="7"/>
      <c r="D51" s="7"/>
      <c r="E51" s="7"/>
      <c r="F51" s="7">
        <f>SUM(F39:F50)</f>
        <v>66297.9</v>
      </c>
      <c r="G51" s="7">
        <f>SUM(G39:G50)</f>
        <v>3623.2</v>
      </c>
      <c r="H51" s="15">
        <f t="shared" si="2"/>
        <v>5.465029812407331</v>
      </c>
      <c r="I51" s="34"/>
      <c r="J51" s="32"/>
      <c r="K51" s="18" t="e">
        <f>#REF!-E51</f>
        <v>#REF!</v>
      </c>
      <c r="L51" s="10"/>
    </row>
    <row r="52" spans="1:12" ht="11.25" customHeight="1">
      <c r="A52" s="4"/>
      <c r="B52" s="36" t="s">
        <v>52</v>
      </c>
      <c r="C52" s="7"/>
      <c r="D52" s="7"/>
      <c r="E52" s="7"/>
      <c r="F52" s="7"/>
      <c r="G52" s="7"/>
      <c r="H52" s="15"/>
      <c r="I52" s="34"/>
      <c r="J52" s="32"/>
      <c r="K52" s="18"/>
      <c r="L52" s="10"/>
    </row>
    <row r="53" spans="1:12" ht="11.25" customHeight="1">
      <c r="A53" s="4"/>
      <c r="B53" s="14" t="s">
        <v>53</v>
      </c>
      <c r="C53" s="7"/>
      <c r="D53" s="7"/>
      <c r="E53" s="7"/>
      <c r="F53" s="13">
        <v>993.4</v>
      </c>
      <c r="G53" s="37">
        <v>231.4</v>
      </c>
      <c r="H53" s="15">
        <f>G53/F53*100</f>
        <v>23.293738675256694</v>
      </c>
      <c r="I53" s="34"/>
      <c r="J53" s="32"/>
      <c r="K53" s="18"/>
      <c r="L53" s="10"/>
    </row>
    <row r="54" spans="1:12" ht="11.25" customHeight="1">
      <c r="A54" s="9">
        <v>41035000</v>
      </c>
      <c r="B54" s="9" t="s">
        <v>10</v>
      </c>
      <c r="C54" s="8"/>
      <c r="D54" s="9"/>
      <c r="E54" s="10"/>
      <c r="F54" s="10">
        <v>993.4</v>
      </c>
      <c r="G54" s="8">
        <v>231.4</v>
      </c>
      <c r="H54" s="15">
        <f>G54/F54*100</f>
        <v>23.293738675256694</v>
      </c>
      <c r="I54" s="34"/>
      <c r="J54" s="32"/>
      <c r="K54" s="18"/>
      <c r="L54" s="10"/>
    </row>
    <row r="55" spans="1:12" ht="11.25" customHeight="1">
      <c r="A55" s="9"/>
      <c r="B55" s="9" t="s">
        <v>27</v>
      </c>
      <c r="C55" s="8"/>
      <c r="D55" s="9"/>
      <c r="E55" s="10"/>
      <c r="F55" s="10">
        <v>0</v>
      </c>
      <c r="G55" s="8">
        <v>370.2</v>
      </c>
      <c r="H55" s="15" t="e">
        <f>G55/F55*100</f>
        <v>#DIV/0!</v>
      </c>
      <c r="I55" s="34"/>
      <c r="J55" s="32"/>
      <c r="K55" s="18"/>
      <c r="L55" s="10"/>
    </row>
    <row r="56" spans="1:12" ht="11.25" customHeight="1">
      <c r="A56" s="9"/>
      <c r="B56" s="36" t="s">
        <v>51</v>
      </c>
      <c r="C56" s="8"/>
      <c r="D56" s="9"/>
      <c r="E56" s="10"/>
      <c r="F56" s="13">
        <f>F51+F53+F55</f>
        <v>67291.29999999999</v>
      </c>
      <c r="G56" s="37">
        <f>G51+G53+G55</f>
        <v>4224.8</v>
      </c>
      <c r="H56" s="49">
        <f>G56/F56*100</f>
        <v>6.278374767614834</v>
      </c>
      <c r="I56" s="34"/>
      <c r="J56" s="32"/>
      <c r="K56" s="18"/>
      <c r="L56" s="10"/>
    </row>
    <row r="57" spans="1:12" ht="12.75" customHeight="1">
      <c r="A57" s="22" t="s">
        <v>11</v>
      </c>
      <c r="B57" s="5" t="s">
        <v>54</v>
      </c>
      <c r="C57" s="7"/>
      <c r="D57" s="7"/>
      <c r="E57" s="7"/>
      <c r="F57" s="7">
        <f>F37+F56</f>
        <v>296616.3</v>
      </c>
      <c r="G57" s="7">
        <f>G37+G56</f>
        <v>60905.100000000006</v>
      </c>
      <c r="H57" s="15">
        <f t="shared" si="2"/>
        <v>20.53329503469634</v>
      </c>
      <c r="I57" s="34"/>
      <c r="J57" s="32"/>
      <c r="K57" s="18" t="e">
        <f>#REF!-E57</f>
        <v>#REF!</v>
      </c>
      <c r="L57" s="10"/>
    </row>
    <row r="58" spans="7:10" ht="0.75" customHeight="1">
      <c r="G58" t="s">
        <v>7</v>
      </c>
      <c r="J58" s="6"/>
    </row>
    <row r="59" ht="12.75" hidden="1">
      <c r="K59" t="s">
        <v>7</v>
      </c>
    </row>
    <row r="60" ht="12.75">
      <c r="G60" t="s">
        <v>7</v>
      </c>
    </row>
    <row r="61" ht="12.75">
      <c r="G61" t="s">
        <v>7</v>
      </c>
    </row>
  </sheetData>
  <mergeCells count="5">
    <mergeCell ref="B5:I5"/>
    <mergeCell ref="B6:I6"/>
    <mergeCell ref="F2:H2"/>
    <mergeCell ref="B3:H3"/>
    <mergeCell ref="F4:H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FINVIDDIL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</cp:lastModifiedBy>
  <cp:lastPrinted>2011-07-05T10:30:19Z</cp:lastPrinted>
  <dcterms:created xsi:type="dcterms:W3CDTF">2002-02-19T01:35:54Z</dcterms:created>
  <dcterms:modified xsi:type="dcterms:W3CDTF">2011-07-05T10:30:25Z</dcterms:modified>
  <cp:category/>
  <cp:version/>
  <cp:contentType/>
  <cp:contentStatus/>
</cp:coreProperties>
</file>